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<sst xmlns="http://schemas.openxmlformats.org/spreadsheetml/2006/main" count="67" uniqueCount="31">
  <si>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</si>
  <si>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</si>
  <si>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</si>
  <si>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</si>
  <si>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</si>
  <si>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</si>
  <si>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</si>
  <si>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</si>
  <si>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</si>
  <si>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</si>
  <si>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</si>
  <si>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</si>
  <si>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</si>
  <si>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</si>
  <si>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</si>
  <si>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</si>
  <si>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</si>
  <si>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</si>
  <si>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</si>
  <si>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</si>
  <si>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</si>
  <si>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0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</si>
  <si>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</si>
  <si>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</si>
  <si>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4.Проведение технической инвентаризации</t>
  </si>
  <si>
    <t>1 раз в 2 года</t>
  </si>
  <si>
    <t>Лот 1 Территориальный округ Ломоносовский</t>
  </si>
  <si>
    <t>ул. Учительская</t>
  </si>
  <si>
    <t>ул. Розы Люксембург</t>
  </si>
  <si>
    <t>65</t>
  </si>
  <si>
    <t>69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</si>
</sst>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left" wrapText="1"/>
    </xf>
    <xf numFmtId="0" fontId="0" fillId="33" borderId="0" xfId="0" applyFont="1" applyFill="1" applyAlignment="1">
      <alignment horizontal="right"/>
    </xf>
    <xf numFmtId="1" fontId="0" fillId="33" borderId="0" xfId="0" applyNumberFormat="1" applyFont="1" applyFill="1" applyAlignment="1">
      <alignment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8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172" fontId="1" fillId="33" borderId="0" xfId="0" applyNumberFormat="1" applyFont="1" applyFill="1" applyAlignment="1">
      <alignment/>
    </xf>
    <xf numFmtId="49" fontId="6" fillId="33" borderId="19" xfId="0" applyNumberFormat="1" applyFont="1" applyFill="1" applyBorder="1" applyAlignment="1">
      <alignment horizontal="left" vertical="center" wrapText="1"/>
    </xf>
    <xf numFmtId="175" fontId="4" fillId="33" borderId="10" xfId="52" applyNumberFormat="1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82" zoomScaleNormal="82" zoomScaleSheetLayoutView="100" zoomScalePageLayoutView="34" workbookViewId="0" topLeftCell="A1">
      <selection activeCell="K13" sqref="K13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10" width="12.75390625" style="1" customWidth="1"/>
    <col min="11" max="11" width="14.00390625" style="1" customWidth="1"/>
    <col min="12" max="16384" width="9.125" style="1" customWidth="1"/>
  </cols>
  <sheetData>
    <row r="1" spans="2:7" s="5" customFormat="1" ht="27" customHeight="1">
      <c r="B1" s="6"/>
      <c r="C1" s="43" t="s">
        <v>22</v>
      </c>
      <c r="D1" s="43"/>
      <c r="E1" s="43"/>
      <c r="F1" s="43"/>
      <c r="G1" s="9"/>
    </row>
    <row r="2" spans="2:7" s="5" customFormat="1" ht="41.25" customHeight="1">
      <c r="B2" s="7"/>
      <c r="C2" s="43" t="s">
        <v>23</v>
      </c>
      <c r="D2" s="43"/>
      <c r="E2" s="43"/>
      <c r="F2" s="43"/>
      <c r="G2" s="31"/>
    </row>
    <row r="3" spans="1:2" s="8" customFormat="1" ht="63" customHeight="1">
      <c r="A3" s="44" t="s">
        <v>20</v>
      </c>
      <c r="B3" s="44"/>
    </row>
    <row r="4" spans="1:2" s="5" customFormat="1" ht="18.75" customHeight="1">
      <c r="A4" s="47" t="s">
        <v>26</v>
      </c>
      <c r="B4" s="47"/>
    </row>
    <row r="5" spans="1:5" s="9" customFormat="1" ht="39" customHeight="1">
      <c r="A5" s="45" t="s">
        <v>7</v>
      </c>
      <c r="B5" s="46" t="s">
        <v>8</v>
      </c>
      <c r="C5" s="33" t="s">
        <v>27</v>
      </c>
      <c r="D5" s="33" t="s">
        <v>28</v>
      </c>
      <c r="E5" s="33" t="s">
        <v>28</v>
      </c>
    </row>
    <row r="6" spans="1:5" s="9" customFormat="1" ht="27" customHeight="1">
      <c r="A6" s="45"/>
      <c r="B6" s="46"/>
      <c r="C6" s="34" t="s">
        <v>29</v>
      </c>
      <c r="D6" s="34" t="s">
        <v>29</v>
      </c>
      <c r="E6" s="41" t="s">
        <v>30</v>
      </c>
    </row>
    <row r="7" spans="1:5" s="5" customFormat="1" ht="18.75" customHeight="1">
      <c r="A7" s="10"/>
      <c r="B7" s="10" t="s">
        <v>9</v>
      </c>
      <c r="C7" s="35">
        <v>489.2</v>
      </c>
      <c r="D7" s="35">
        <v>521</v>
      </c>
      <c r="E7" s="42">
        <v>518.3</v>
      </c>
    </row>
    <row r="8" spans="1:5" s="5" customFormat="1" ht="18.75" customHeight="1" thickBot="1">
      <c r="A8" s="10"/>
      <c r="B8" s="10" t="s">
        <v>10</v>
      </c>
      <c r="C8" s="35">
        <v>489.2</v>
      </c>
      <c r="D8" s="35">
        <v>521</v>
      </c>
      <c r="E8" s="42">
        <v>518.3</v>
      </c>
    </row>
    <row r="9" spans="1:5" s="5" customFormat="1" ht="18.75" customHeight="1" thickTop="1">
      <c r="A9" s="48" t="s">
        <v>6</v>
      </c>
      <c r="B9" s="18" t="s">
        <v>3</v>
      </c>
      <c r="C9" s="11">
        <f>C8*45%/100</f>
        <v>2.2014</v>
      </c>
      <c r="D9" s="11">
        <f>D8*30%/100</f>
        <v>1.5629999999999997</v>
      </c>
      <c r="E9" s="11">
        <f>E8*45%/100</f>
        <v>2.33235</v>
      </c>
    </row>
    <row r="10" spans="1:5" s="8" customFormat="1" ht="18.75" customHeight="1">
      <c r="A10" s="49"/>
      <c r="B10" s="19" t="s">
        <v>13</v>
      </c>
      <c r="C10" s="12">
        <f>1007.68*C9</f>
        <v>2218.306752</v>
      </c>
      <c r="D10" s="12">
        <f>1007.68*D9</f>
        <v>1575.0038399999996</v>
      </c>
      <c r="E10" s="12">
        <f>1007.68*E9</f>
        <v>2350.262448</v>
      </c>
    </row>
    <row r="11" spans="1:5" s="5" customFormat="1" ht="18.75" customHeight="1">
      <c r="A11" s="49"/>
      <c r="B11" s="19" t="s">
        <v>2</v>
      </c>
      <c r="C11" s="3">
        <f>C10/C7/12</f>
        <v>0.37788</v>
      </c>
      <c r="D11" s="3">
        <f>D10/D7/12</f>
        <v>0.25192</v>
      </c>
      <c r="E11" s="3">
        <f>E10/E7/12</f>
        <v>0.37788</v>
      </c>
    </row>
    <row r="12" spans="1:5" s="5" customFormat="1" ht="18.75" customHeight="1" thickBot="1">
      <c r="A12" s="50"/>
      <c r="B12" s="20" t="s">
        <v>0</v>
      </c>
      <c r="C12" s="13" t="s">
        <v>14</v>
      </c>
      <c r="D12" s="13" t="s">
        <v>14</v>
      </c>
      <c r="E12" s="13" t="s">
        <v>14</v>
      </c>
    </row>
    <row r="13" spans="1:5" s="5" customFormat="1" ht="18.75" customHeight="1" thickTop="1">
      <c r="A13" s="49" t="s">
        <v>16</v>
      </c>
      <c r="B13" s="25" t="s">
        <v>4</v>
      </c>
      <c r="C13" s="26">
        <f>C8*10%/10</f>
        <v>4.892</v>
      </c>
      <c r="D13" s="26">
        <f>D8*5%/10</f>
        <v>2.605</v>
      </c>
      <c r="E13" s="26">
        <f>E8*10%/10</f>
        <v>5.183</v>
      </c>
    </row>
    <row r="14" spans="1:5" s="5" customFormat="1" ht="18.75" customHeight="1">
      <c r="A14" s="49"/>
      <c r="B14" s="19" t="s">
        <v>13</v>
      </c>
      <c r="C14" s="3">
        <f>2281.73*C13</f>
        <v>11162.223160000001</v>
      </c>
      <c r="D14" s="3">
        <f>2281.73*D13</f>
        <v>5943.90665</v>
      </c>
      <c r="E14" s="3">
        <f>2281.73*E13</f>
        <v>11826.20659</v>
      </c>
    </row>
    <row r="15" spans="1:5" s="5" customFormat="1" ht="18.75" customHeight="1">
      <c r="A15" s="49"/>
      <c r="B15" s="19" t="s">
        <v>2</v>
      </c>
      <c r="C15" s="3">
        <f>C14/C7/12</f>
        <v>1.901441666666667</v>
      </c>
      <c r="D15" s="3">
        <f>D14/D7/12</f>
        <v>0.9507208333333333</v>
      </c>
      <c r="E15" s="3">
        <f>E14/E7/12</f>
        <v>1.901441666666667</v>
      </c>
    </row>
    <row r="16" spans="1:5" s="5" customFormat="1" ht="18.75" customHeight="1" thickBot="1">
      <c r="A16" s="50"/>
      <c r="B16" s="20" t="s">
        <v>0</v>
      </c>
      <c r="C16" s="13" t="s">
        <v>14</v>
      </c>
      <c r="D16" s="13" t="s">
        <v>14</v>
      </c>
      <c r="E16" s="13" t="s">
        <v>14</v>
      </c>
    </row>
    <row r="17" spans="1:5" s="27" customFormat="1" ht="18.75" customHeight="1" thickTop="1">
      <c r="A17" s="48" t="s">
        <v>17</v>
      </c>
      <c r="B17" s="21" t="s">
        <v>11</v>
      </c>
      <c r="C17" s="30">
        <v>442.7</v>
      </c>
      <c r="D17" s="29">
        <v>526.2</v>
      </c>
      <c r="E17" s="29">
        <v>464.9</v>
      </c>
    </row>
    <row r="18" spans="1:5" s="5" customFormat="1" ht="18.75" customHeight="1">
      <c r="A18" s="49"/>
      <c r="B18" s="22" t="s">
        <v>4</v>
      </c>
      <c r="C18" s="14">
        <f>C17*0.07</f>
        <v>30.989</v>
      </c>
      <c r="D18" s="14">
        <f>D17*0.08</f>
        <v>42.096000000000004</v>
      </c>
      <c r="E18" s="14">
        <f>E17*0.07</f>
        <v>32.543</v>
      </c>
    </row>
    <row r="19" spans="1:5" s="5" customFormat="1" ht="18.75" customHeight="1">
      <c r="A19" s="49"/>
      <c r="B19" s="19" t="s">
        <v>13</v>
      </c>
      <c r="C19" s="2">
        <f>445.14*C18</f>
        <v>13794.44346</v>
      </c>
      <c r="D19" s="2">
        <f>445.14*D18</f>
        <v>18738.61344</v>
      </c>
      <c r="E19" s="2">
        <f>445.14*E18</f>
        <v>14486.191019999998</v>
      </c>
    </row>
    <row r="20" spans="1:5" s="5" customFormat="1" ht="18.75" customHeight="1">
      <c r="A20" s="49"/>
      <c r="B20" s="19" t="s">
        <v>2</v>
      </c>
      <c r="C20" s="3">
        <f>C19/C7/12</f>
        <v>2.3498302432542926</v>
      </c>
      <c r="D20" s="3">
        <f>D19/D7/12</f>
        <v>2.9972190403071015</v>
      </c>
      <c r="E20" s="3">
        <f>E19/E7/12</f>
        <v>2.3291193999614124</v>
      </c>
    </row>
    <row r="21" spans="1:5" s="5" customFormat="1" ht="18.75" customHeight="1" thickBot="1">
      <c r="A21" s="50"/>
      <c r="B21" s="20" t="s">
        <v>0</v>
      </c>
      <c r="C21" s="13" t="s">
        <v>14</v>
      </c>
      <c r="D21" s="13" t="s">
        <v>14</v>
      </c>
      <c r="E21" s="13" t="s">
        <v>14</v>
      </c>
    </row>
    <row r="22" spans="1:5" s="5" customFormat="1" ht="18.75" customHeight="1" thickTop="1">
      <c r="A22" s="51" t="s">
        <v>24</v>
      </c>
      <c r="B22" s="36" t="s">
        <v>13</v>
      </c>
      <c r="C22" s="37">
        <v>7500</v>
      </c>
      <c r="D22" s="37">
        <v>7500</v>
      </c>
      <c r="E22" s="37">
        <v>7500</v>
      </c>
    </row>
    <row r="23" spans="1:5" s="5" customFormat="1" ht="18.75" customHeight="1">
      <c r="A23" s="52"/>
      <c r="B23" s="36" t="s">
        <v>2</v>
      </c>
      <c r="C23" s="37">
        <f>C22/C7/12</f>
        <v>1.277596075224857</v>
      </c>
      <c r="D23" s="37">
        <f>D22/D7/12</f>
        <v>1.199616122840691</v>
      </c>
      <c r="E23" s="37">
        <f>E22/E7/12</f>
        <v>1.2058653289600618</v>
      </c>
    </row>
    <row r="24" spans="1:5" s="5" customFormat="1" ht="18.75" customHeight="1" thickBot="1">
      <c r="A24" s="53"/>
      <c r="B24" s="38" t="s">
        <v>0</v>
      </c>
      <c r="C24" s="39" t="s">
        <v>25</v>
      </c>
      <c r="D24" s="39" t="s">
        <v>25</v>
      </c>
      <c r="E24" s="39" t="s">
        <v>25</v>
      </c>
    </row>
    <row r="25" spans="1:5" s="5" customFormat="1" ht="18.75" customHeight="1" thickTop="1">
      <c r="A25" s="48" t="s">
        <v>18</v>
      </c>
      <c r="B25" s="18" t="s">
        <v>5</v>
      </c>
      <c r="C25" s="15">
        <f>C8*0.7%</f>
        <v>3.4243999999999994</v>
      </c>
      <c r="D25" s="15">
        <f>D8*0.5%</f>
        <v>2.605</v>
      </c>
      <c r="E25" s="15">
        <f>E8*0.7%</f>
        <v>3.6280999999999994</v>
      </c>
    </row>
    <row r="26" spans="1:5" s="5" customFormat="1" ht="18.75" customHeight="1">
      <c r="A26" s="49"/>
      <c r="B26" s="19" t="s">
        <v>13</v>
      </c>
      <c r="C26" s="14">
        <f>45.32*C25</f>
        <v>155.193808</v>
      </c>
      <c r="D26" s="14">
        <f>45.32*D25</f>
        <v>118.0586</v>
      </c>
      <c r="E26" s="14">
        <f>45.32*E25</f>
        <v>164.42549199999996</v>
      </c>
    </row>
    <row r="27" spans="1:5" s="5" customFormat="1" ht="18.75" customHeight="1">
      <c r="A27" s="49"/>
      <c r="B27" s="19" t="s">
        <v>2</v>
      </c>
      <c r="C27" s="14">
        <f>C26/C7/12</f>
        <v>0.026436666666666664</v>
      </c>
      <c r="D27" s="14">
        <f>D26/D7/12</f>
        <v>0.018883333333333332</v>
      </c>
      <c r="E27" s="14">
        <f>E26/E7/12</f>
        <v>0.026436666666666664</v>
      </c>
    </row>
    <row r="28" spans="1:5" s="5" customFormat="1" ht="18.75" customHeight="1" thickBot="1">
      <c r="A28" s="50"/>
      <c r="B28" s="20" t="s">
        <v>0</v>
      </c>
      <c r="C28" s="13" t="s">
        <v>14</v>
      </c>
      <c r="D28" s="13" t="s">
        <v>14</v>
      </c>
      <c r="E28" s="13" t="s">
        <v>14</v>
      </c>
    </row>
    <row r="29" spans="1:5" s="27" customFormat="1" ht="18.75" customHeight="1" thickTop="1">
      <c r="A29" s="48" t="s">
        <v>19</v>
      </c>
      <c r="B29" s="21" t="s">
        <v>15</v>
      </c>
      <c r="C29" s="28" t="s">
        <v>21</v>
      </c>
      <c r="D29" s="28" t="s">
        <v>21</v>
      </c>
      <c r="E29" s="28" t="s">
        <v>21</v>
      </c>
    </row>
    <row r="30" spans="1:5" s="5" customFormat="1" ht="18.75" customHeight="1">
      <c r="A30" s="49"/>
      <c r="B30" s="23" t="s">
        <v>4</v>
      </c>
      <c r="C30" s="4">
        <f>C29*8%</f>
        <v>0</v>
      </c>
      <c r="D30" s="4">
        <f>D29*8%</f>
        <v>0</v>
      </c>
      <c r="E30" s="4">
        <f>E29*8%</f>
        <v>0</v>
      </c>
    </row>
    <row r="31" spans="1:5" s="5" customFormat="1" ht="18.75" customHeight="1">
      <c r="A31" s="49"/>
      <c r="B31" s="24" t="s">
        <v>1</v>
      </c>
      <c r="C31" s="2">
        <f>C30*1209.48</f>
        <v>0</v>
      </c>
      <c r="D31" s="2">
        <f>D30*1209.48</f>
        <v>0</v>
      </c>
      <c r="E31" s="2">
        <f>E30*1209.48</f>
        <v>0</v>
      </c>
    </row>
    <row r="32" spans="1:5" s="5" customFormat="1" ht="18.75" customHeight="1">
      <c r="A32" s="49"/>
      <c r="B32" s="24" t="s">
        <v>2</v>
      </c>
      <c r="C32" s="3">
        <f>C31/C7</f>
        <v>0</v>
      </c>
      <c r="D32" s="3">
        <f>D31/D7</f>
        <v>0</v>
      </c>
      <c r="E32" s="3">
        <f>E31/E7</f>
        <v>0</v>
      </c>
    </row>
    <row r="33" spans="1:5" s="5" customFormat="1" ht="18.75" customHeight="1" thickBot="1">
      <c r="A33" s="50"/>
      <c r="B33" s="20" t="s">
        <v>0</v>
      </c>
      <c r="C33" s="13" t="s">
        <v>14</v>
      </c>
      <c r="D33" s="13" t="s">
        <v>14</v>
      </c>
      <c r="E33" s="13" t="s">
        <v>14</v>
      </c>
    </row>
    <row r="34" spans="1:6" s="10" customFormat="1" ht="18.75" customHeight="1" thickTop="1">
      <c r="A34" s="54" t="s">
        <v>12</v>
      </c>
      <c r="B34" s="55"/>
      <c r="C34" s="16">
        <f>C10+C14+C19+C22+C26+C31</f>
        <v>34830.167180000004</v>
      </c>
      <c r="D34" s="16">
        <f>D10+D14+D19+D22+D26+D31</f>
        <v>33875.58252999999</v>
      </c>
      <c r="E34" s="16">
        <f>E10+E14+E19+E22+E26+E31</f>
        <v>36327.085549999996</v>
      </c>
      <c r="F34" s="40">
        <f>SUM(C34:E34)</f>
        <v>105032.83525999999</v>
      </c>
    </row>
    <row r="35" s="10" customFormat="1" ht="13.5" customHeight="1"/>
    <row r="36" spans="3:5" s="10" customFormat="1" ht="13.5" customHeight="1">
      <c r="C36" s="17">
        <f>C34/C7/12</f>
        <v>5.933184651812485</v>
      </c>
      <c r="D36" s="17">
        <f>D34/D7/12</f>
        <v>5.418359329814458</v>
      </c>
      <c r="E36" s="17">
        <f>E34/E7/12</f>
        <v>5.840743062254806</v>
      </c>
    </row>
    <row r="37" s="32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</sheetData>
  <sheetProtection/>
  <mergeCells count="13">
    <mergeCell ref="A9:A12"/>
    <mergeCell ref="A13:A16"/>
    <mergeCell ref="A17:A21"/>
    <mergeCell ref="A22:A24"/>
    <mergeCell ref="A29:A33"/>
    <mergeCell ref="A34:B34"/>
    <mergeCell ref="A25:A28"/>
    <mergeCell ref="C2:F2"/>
    <mergeCell ref="C1:F1"/>
    <mergeCell ref="A3:B3"/>
    <mergeCell ref="A5:A6"/>
    <mergeCell ref="B5:B6"/>
    <mergeCell ref="A4:B4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2016-10-03T08:36:29Z</cp:lastPrinted>
  <dcterms:created xsi:type="dcterms:W3CDTF">2007-12-13T08:11:03Z</dcterms:created>
  <dcterms:modified xsi:type="dcterms:W3CDTF">2017-12-12T08:20:09Z</dcterms:modified>
  <cp:category/>
  <cp:version/>
  <cp:contentType/>
  <cp:contentStatus/>
</cp:coreProperties>
</file>